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20" windowWidth="15960" windowHeight="7935" activeTab="2"/>
  </bookViews>
  <sheets>
    <sheet name="Arkusz1 " sheetId="5" r:id="rId1"/>
    <sheet name="FC nowy" sheetId="6" r:id="rId2"/>
    <sheet name="FC nowy (2)" sheetId="7" r:id="rId3"/>
    <sheet name="Arkusz2" sheetId="2" r:id="rId4"/>
    <sheet name="Arkusz3" sheetId="3" r:id="rId5"/>
  </sheets>
  <definedNames>
    <definedName name="_Toc266944988" localSheetId="0">#REF!</definedName>
    <definedName name="_Toc266944988" localSheetId="1">#REF!</definedName>
    <definedName name="_Toc266944988" localSheetId="2">#REF!</definedName>
  </definedNames>
  <calcPr calcId="152511"/>
</workbook>
</file>

<file path=xl/sharedStrings.xml><?xml version="1.0" encoding="utf-8"?>
<sst xmlns="http://schemas.openxmlformats.org/spreadsheetml/2006/main" count="97" uniqueCount="64">
  <si>
    <t>Rodzaj opłaty</t>
  </si>
  <si>
    <t>(podpis osoby uprawnionej do reprezentowania Wykonawcy)</t>
  </si>
  <si>
    <t>Lp.</t>
  </si>
  <si>
    <t xml:space="preserve">Połączenia  lokalne (strefowe) </t>
  </si>
  <si>
    <t>Formularz cenowy</t>
  </si>
  <si>
    <t>Miejscowość</t>
  </si>
  <si>
    <r>
      <t>Połączenia</t>
    </r>
    <r>
      <rPr>
        <sz val="10"/>
        <color rgb="FF000000"/>
        <rFont val="Arial"/>
        <family val="2"/>
      </rPr>
      <t xml:space="preserve"> międzystrefowe</t>
    </r>
  </si>
  <si>
    <r>
      <t>Połączenia</t>
    </r>
    <r>
      <rPr>
        <sz val="10"/>
        <color rgb="FF000000"/>
        <rFont val="Arial"/>
        <family val="2"/>
      </rPr>
      <t xml:space="preserve"> do sieci komórkowych</t>
    </r>
  </si>
  <si>
    <t>……….........................................., dnia …......................</t>
  </si>
  <si>
    <t>Połączenia na numery stacjonarne w Unii Europejskiej</t>
  </si>
  <si>
    <t>x</t>
  </si>
  <si>
    <t>……………………………...………………………………</t>
  </si>
  <si>
    <t>Załącznik nr ……….. do Formularza oferty</t>
  </si>
  <si>
    <t>Jednorazowa oplata za instalację i konfirgurację</t>
  </si>
  <si>
    <t>Opłata abonamentowa (łącznie dla 14 linii telefonicznych)</t>
  </si>
  <si>
    <t>Liczba minut / jednostek w skali miesiąca **)</t>
  </si>
  <si>
    <t>Cena jednostkowa (netto zł) *)</t>
  </si>
  <si>
    <t>*) dla poz. 1-4 podać dla 1 minuty połaczenia</t>
  </si>
  <si>
    <t>Świadczenie usług telekomunikacyjnych w sieci telefonii stacjonarnej na rzecz Centrum Informatyki Statystycznej w lokalizacji w Radomiu przy ul. Planty 39/45</t>
  </si>
  <si>
    <t>Inne opłaty</t>
  </si>
  <si>
    <t>**) Liczba minut czasu połączeń w skali miesiąca jest wielkością oszacowaną przez Zamawiającego i służyły wyłącznie do obliczenia ceny oferty, która zostanie wzięta pod uwagę podczas wyboru oferty. Faktyczne wynagrodzenie Wykonawcy za usługi wymienione w pkt. 1-4  będzie odnosiło się do czasu połączeń, jaki Zamawiający rzeczywiście wykorzysta w trakcie realizacji umowy.</t>
  </si>
  <si>
    <t xml:space="preserve"> Koszt pozostałych połączeń niewymienionych w pkt. 1-4 naliczany wg. cennika operatrora</t>
  </si>
  <si>
    <t>Opłata roczna (netto zł)</t>
  </si>
  <si>
    <t xml:space="preserve">Połączenia </t>
  </si>
  <si>
    <t>Razemm netto za 12 mieisięcy</t>
  </si>
  <si>
    <t>stawka VAT</t>
  </si>
  <si>
    <t>kwota brutto</t>
  </si>
  <si>
    <t>kwota VAT</t>
  </si>
  <si>
    <t>Opłata miesięczna    brutto zł</t>
  </si>
  <si>
    <t xml:space="preserve">     kol 5 + kol 6</t>
  </si>
  <si>
    <t xml:space="preserve">Opłata miesięczna netto zł </t>
  </si>
  <si>
    <t>kol 3 x kol 4</t>
  </si>
  <si>
    <t>Cena jednostkowa netto zł *)</t>
  </si>
  <si>
    <r>
      <t>Kwota VAT zł           obliczona wg. stawki   -</t>
    </r>
    <r>
      <rPr>
        <sz val="10"/>
        <color rgb="FF008000"/>
        <rFont val="Arial"/>
        <family val="2"/>
      </rPr>
      <t xml:space="preserve"> stawkę</t>
    </r>
    <r>
      <rPr>
        <sz val="9"/>
        <color rgb="FF008000"/>
        <rFont val="Arial"/>
        <family val="2"/>
      </rPr>
      <t xml:space="preserve"> należy wpisać w zaznaczonym kolorem wierszu poniżej</t>
    </r>
  </si>
  <si>
    <t xml:space="preserve">Oplata za 24 miesiące    brutto zł </t>
  </si>
  <si>
    <t>Liczba minut / jednostek w skali miesiąca  **)</t>
  </si>
  <si>
    <t xml:space="preserve">  kol 7 x 24</t>
  </si>
  <si>
    <t>Instalacja</t>
  </si>
  <si>
    <t>Razem usługi telefoniczne  24 miesiące</t>
  </si>
  <si>
    <t>Połączenia</t>
  </si>
  <si>
    <t>Abonament</t>
  </si>
  <si>
    <t>Razem  brutto</t>
  </si>
  <si>
    <t>Jednorazowa opłata za instalację i konfirgurację</t>
  </si>
  <si>
    <t>Koszt pozostałych połączeń niewymienionych w pkt. 1-4 naliczany wg. cennika operatrora</t>
  </si>
  <si>
    <t xml:space="preserve">Oplata za 24 miesiące netto zł </t>
  </si>
  <si>
    <t>Suma netto</t>
  </si>
  <si>
    <t>Okres świadczenia usługi (liczba miesięcy)</t>
  </si>
  <si>
    <t xml:space="preserve">Razem netto zł </t>
  </si>
  <si>
    <r>
      <t>Połączenia</t>
    </r>
    <r>
      <rPr>
        <sz val="9.5"/>
        <color rgb="FF000000"/>
        <rFont val="Fira Sans"/>
        <family val="2"/>
      </rPr>
      <t xml:space="preserve"> międzystrefowe</t>
    </r>
  </si>
  <si>
    <r>
      <t>Połączenia</t>
    </r>
    <r>
      <rPr>
        <sz val="9.5"/>
        <color rgb="FF000000"/>
        <rFont val="Fira Sans"/>
        <family val="2"/>
      </rPr>
      <t xml:space="preserve"> do sieci komórkowych</t>
    </r>
  </si>
  <si>
    <t>X</t>
  </si>
  <si>
    <t>Razem netto</t>
  </si>
  <si>
    <t>VAT</t>
  </si>
  <si>
    <t>Razem brutto</t>
  </si>
  <si>
    <t xml:space="preserve">Opłata za 1 minutę połączenia netto zł </t>
  </si>
  <si>
    <t>stanie się załącznikiem nr 2 do umowy</t>
  </si>
  <si>
    <t>(miejscowość)</t>
  </si>
  <si>
    <t>………….……………………...………………………</t>
  </si>
  <si>
    <t>Stawka VAT (%)</t>
  </si>
  <si>
    <t>*) Liczba minut czasu połączeń w skali miesiąca jest wielkością oszacowaną przez Zamawiającego i służyły do obliczenia ceny oferty, która zostanie wzięta pod uwagę podczas wyboru oferty. Faktyczne wynagrodzenie Wykonawcy za usługi wymienione w pkt. 1 - 4,  będzie odnosiło się do czasu połączeń, jaki Zamawiający rzeczywiście wykorzysta w trakcie realizacji umowy. Koszt pozostałych połączeń, niewymienionych w pkt. 1 - 4, naliczany wg. cennika operatrora</t>
  </si>
  <si>
    <t>Liczba minut  w skali miesiąca  *)</t>
  </si>
  <si>
    <t>Załącznik nr 3 do  Oferty</t>
  </si>
  <si>
    <t xml:space="preserve">Formularz cenowy </t>
  </si>
  <si>
    <t>Część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</si>
</sst>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7">
    <font>
      <sz val="11"/>
      <color theme="1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10"/>
      <color rgb="FFFF0000"/>
      <name val="Czcionka tekstu podstawowego"/>
      <family val="2"/>
    </font>
    <font>
      <b/>
      <i/>
      <sz val="10"/>
      <color rgb="FFFF0000"/>
      <name val="Czcionka tekstu podstawowego"/>
      <family val="2"/>
    </font>
    <font>
      <sz val="10"/>
      <color theme="1"/>
      <name val="Czcionka tekstu podstawowego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  <font>
      <sz val="10"/>
      <color rgb="FFFF0000"/>
      <name val="Czcionka tekstu podstawowego"/>
      <family val="2"/>
    </font>
    <font>
      <sz val="10"/>
      <color rgb="FF008000"/>
      <name val="Arial"/>
      <family val="2"/>
    </font>
    <font>
      <sz val="9"/>
      <color rgb="FF008000"/>
      <name val="Arial"/>
      <family val="2"/>
    </font>
    <font>
      <b/>
      <sz val="10"/>
      <color rgb="FFFF0000"/>
      <name val="Czcionka tekstu podstawowego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sz val="9.5"/>
      <color theme="1"/>
      <name val="Fira Sans"/>
      <family val="2"/>
    </font>
    <font>
      <sz val="9.5"/>
      <name val="Fira Sans"/>
      <family val="2"/>
    </font>
    <font>
      <i/>
      <sz val="9.5"/>
      <color rgb="FFFF0000"/>
      <name val="Fira Sans"/>
      <family val="2"/>
    </font>
    <font>
      <sz val="9.5"/>
      <color rgb="FFFF0000"/>
      <name val="Fira Sans"/>
      <family val="2"/>
    </font>
    <font>
      <sz val="9.5"/>
      <color rgb="FF000000"/>
      <name val="Fira Sans"/>
      <family val="2"/>
    </font>
    <font>
      <b/>
      <sz val="9.5"/>
      <name val="Fira Sans"/>
      <family val="2"/>
    </font>
    <font>
      <b/>
      <i/>
      <sz val="9.5"/>
      <color rgb="FFFF0000"/>
      <name val="Fira Sans"/>
      <family val="2"/>
    </font>
    <font>
      <b/>
      <sz val="9.5"/>
      <color theme="1"/>
      <name val="Fira Sans"/>
      <family val="2"/>
    </font>
    <font>
      <i/>
      <sz val="9.5"/>
      <color indexed="8"/>
      <name val="Fira Sans"/>
      <family val="2"/>
    </font>
    <font>
      <i/>
      <sz val="11"/>
      <color theme="1"/>
      <name val="Czcionka tekstu podstawowego"/>
      <family val="2"/>
    </font>
    <font>
      <i/>
      <sz val="9"/>
      <color indexed="8"/>
      <name val="Fira Sans"/>
      <family val="2"/>
    </font>
    <font>
      <i/>
      <sz val="9.5"/>
      <name val="Fira Sans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164" fontId="9" fillId="0" borderId="1" xfId="0" applyNumberFormat="1" applyFont="1" applyBorder="1"/>
    <xf numFmtId="164" fontId="10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64" fontId="9" fillId="0" borderId="0" xfId="0" applyNumberFormat="1" applyFont="1" applyBorder="1"/>
    <xf numFmtId="0" fontId="12" fillId="0" borderId="0" xfId="0" applyFont="1" applyBorder="1" applyAlignment="1">
      <alignment horizontal="center"/>
    </xf>
    <xf numFmtId="164" fontId="11" fillId="0" borderId="0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9" fillId="0" borderId="2" xfId="0" applyNumberFormat="1" applyFont="1" applyBorder="1"/>
    <xf numFmtId="0" fontId="1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164" fontId="9" fillId="0" borderId="4" xfId="0" applyNumberFormat="1" applyFont="1" applyBorder="1"/>
    <xf numFmtId="0" fontId="12" fillId="0" borderId="4" xfId="0" applyFont="1" applyBorder="1" applyAlignment="1">
      <alignment horizontal="center"/>
    </xf>
    <xf numFmtId="164" fontId="11" fillId="0" borderId="5" xfId="0" applyNumberFormat="1" applyFont="1" applyFill="1" applyBorder="1"/>
    <xf numFmtId="0" fontId="1" fillId="0" borderId="4" xfId="0" applyFont="1" applyBorder="1" applyAlignment="1">
      <alignment horizontal="righ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164" fontId="10" fillId="0" borderId="1" xfId="0" applyNumberFormat="1" applyFont="1" applyFill="1" applyBorder="1"/>
    <xf numFmtId="164" fontId="11" fillId="0" borderId="6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10" fillId="0" borderId="1" xfId="0" applyNumberFormat="1" applyFont="1" applyBorder="1" applyAlignment="1">
      <alignment vertical="center"/>
    </xf>
    <xf numFmtId="164" fontId="19" fillId="0" borderId="1" xfId="0" applyNumberFormat="1" applyFont="1" applyFill="1" applyBorder="1" applyAlignment="1">
      <alignment vertical="center"/>
    </xf>
    <xf numFmtId="164" fontId="19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164" fontId="2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9" fontId="16" fillId="3" borderId="1" xfId="2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5" fillId="0" borderId="0" xfId="0" applyFont="1"/>
    <xf numFmtId="0" fontId="2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right" vertical="center" wrapText="1"/>
    </xf>
    <xf numFmtId="164" fontId="31" fillId="0" borderId="9" xfId="0" applyNumberFormat="1" applyFont="1" applyFill="1" applyBorder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4" fontId="27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0" fillId="0" borderId="9" xfId="0" applyBorder="1"/>
    <xf numFmtId="164" fontId="23" fillId="0" borderId="1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horizontal="right"/>
    </xf>
    <xf numFmtId="4" fontId="32" fillId="0" borderId="2" xfId="0" applyNumberFormat="1" applyFont="1" applyBorder="1" applyAlignment="1">
      <alignment horizontal="right"/>
    </xf>
    <xf numFmtId="0" fontId="25" fillId="0" borderId="8" xfId="0" applyFont="1" applyBorder="1"/>
    <xf numFmtId="4" fontId="32" fillId="0" borderId="11" xfId="0" applyNumberFormat="1" applyFont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164" fontId="30" fillId="0" borderId="7" xfId="0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vertical="center"/>
    </xf>
    <xf numFmtId="164" fontId="26" fillId="0" borderId="2" xfId="0" applyNumberFormat="1" applyFont="1" applyBorder="1" applyAlignment="1">
      <alignment vertical="center"/>
    </xf>
    <xf numFmtId="164" fontId="30" fillId="0" borderId="1" xfId="0" applyNumberFormat="1" applyFont="1" applyBorder="1" applyAlignment="1">
      <alignment vertical="center"/>
    </xf>
    <xf numFmtId="0" fontId="32" fillId="0" borderId="1" xfId="0" applyFont="1" applyBorder="1" applyAlignment="1">
      <alignment horizontal="right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36" fillId="0" borderId="2" xfId="0" applyNumberFormat="1" applyFont="1" applyBorder="1" applyAlignment="1">
      <alignment horizontal="center" vertical="center"/>
    </xf>
    <xf numFmtId="0" fontId="36" fillId="0" borderId="1" xfId="0" applyNumberFormat="1" applyFont="1" applyBorder="1" applyAlignment="1">
      <alignment horizontal="center" vertical="center"/>
    </xf>
    <xf numFmtId="164" fontId="26" fillId="4" borderId="1" xfId="0" applyNumberFormat="1" applyFont="1" applyFill="1" applyBorder="1" applyAlignment="1">
      <alignment vertical="center"/>
    </xf>
    <xf numFmtId="9" fontId="26" fillId="4" borderId="1" xfId="2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4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33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/>
    </xf>
    <xf numFmtId="0" fontId="23" fillId="0" borderId="13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 topLeftCell="A1">
      <selection activeCell="E17" sqref="E17"/>
    </sheetView>
  </sheetViews>
  <sheetFormatPr defaultColWidth="8.796875" defaultRowHeight="14.25"/>
  <cols>
    <col min="1" max="1" width="4.69921875" style="0" customWidth="1"/>
    <col min="2" max="2" width="34.09765625" style="0" customWidth="1"/>
    <col min="3" max="3" width="10" style="0" customWidth="1"/>
    <col min="4" max="4" width="11.09765625" style="0" customWidth="1"/>
    <col min="5" max="5" width="14.59765625" style="0" customWidth="1"/>
  </cols>
  <sheetData>
    <row r="1" spans="2:5" ht="14.25">
      <c r="B1" s="4"/>
      <c r="D1" s="5"/>
      <c r="E1" s="5" t="s">
        <v>12</v>
      </c>
    </row>
    <row r="2" spans="3:4" ht="21.75" customHeight="1">
      <c r="C2" s="12" t="s">
        <v>4</v>
      </c>
      <c r="D2" s="6"/>
    </row>
    <row r="3" spans="2:4" ht="14.25">
      <c r="B3" s="5"/>
      <c r="C3" s="6"/>
      <c r="D3" s="6"/>
    </row>
    <row r="4" spans="2:5" ht="48.75" customHeight="1">
      <c r="B4" s="104" t="s">
        <v>18</v>
      </c>
      <c r="C4" s="104"/>
      <c r="D4" s="104"/>
      <c r="E4" s="104"/>
    </row>
    <row r="5" spans="1:4" ht="16.5" customHeight="1">
      <c r="A5" s="10"/>
      <c r="B5" s="10"/>
      <c r="C5" s="10"/>
      <c r="D5" s="10"/>
    </row>
    <row r="6" spans="1:5" ht="78" customHeight="1">
      <c r="A6" s="7" t="s">
        <v>2</v>
      </c>
      <c r="B6" s="7" t="s">
        <v>0</v>
      </c>
      <c r="C6" s="7" t="s">
        <v>16</v>
      </c>
      <c r="D6" s="7" t="s">
        <v>15</v>
      </c>
      <c r="E6" s="7" t="s">
        <v>22</v>
      </c>
    </row>
    <row r="7" spans="1:5" ht="34.9" customHeight="1">
      <c r="A7" s="111" t="s">
        <v>23</v>
      </c>
      <c r="B7" s="112"/>
      <c r="C7" s="112"/>
      <c r="D7" s="112"/>
      <c r="E7" s="113"/>
    </row>
    <row r="8" spans="1:5" ht="27" customHeight="1">
      <c r="A8" s="7">
        <v>1</v>
      </c>
      <c r="B8" s="8" t="s">
        <v>3</v>
      </c>
      <c r="C8" s="13">
        <v>1</v>
      </c>
      <c r="D8" s="11">
        <v>525</v>
      </c>
      <c r="E8" s="14">
        <f>C8*D8*12</f>
        <v>6300</v>
      </c>
    </row>
    <row r="9" spans="1:5" ht="29.25" customHeight="1">
      <c r="A9" s="7">
        <v>2</v>
      </c>
      <c r="B9" s="8" t="s">
        <v>6</v>
      </c>
      <c r="C9" s="13">
        <v>1</v>
      </c>
      <c r="D9" s="11">
        <v>6950</v>
      </c>
      <c r="E9" s="14">
        <f aca="true" t="shared" si="0" ref="E9:E11">C9*D9*12</f>
        <v>83400</v>
      </c>
    </row>
    <row r="10" spans="1:5" ht="24" customHeight="1">
      <c r="A10" s="7">
        <v>3</v>
      </c>
      <c r="B10" s="8" t="s">
        <v>7</v>
      </c>
      <c r="C10" s="13">
        <v>1</v>
      </c>
      <c r="D10" s="11">
        <v>2400</v>
      </c>
      <c r="E10" s="14">
        <f t="shared" si="0"/>
        <v>28800</v>
      </c>
    </row>
    <row r="11" spans="1:5" ht="28.5" customHeight="1">
      <c r="A11" s="7">
        <v>4</v>
      </c>
      <c r="B11" s="8" t="s">
        <v>9</v>
      </c>
      <c r="C11" s="13">
        <v>1</v>
      </c>
      <c r="D11" s="11">
        <v>20</v>
      </c>
      <c r="E11" s="14">
        <f t="shared" si="0"/>
        <v>240</v>
      </c>
    </row>
    <row r="12" spans="1:5" ht="28.5" customHeight="1">
      <c r="A12" s="111" t="s">
        <v>19</v>
      </c>
      <c r="B12" s="112"/>
      <c r="C12" s="112"/>
      <c r="D12" s="112"/>
      <c r="E12" s="113"/>
    </row>
    <row r="13" spans="1:5" ht="25.5">
      <c r="A13" s="7">
        <v>5</v>
      </c>
      <c r="B13" s="31" t="s">
        <v>14</v>
      </c>
      <c r="C13" s="13">
        <v>1</v>
      </c>
      <c r="D13" s="18">
        <v>1</v>
      </c>
      <c r="E13" s="37">
        <f>C13*D13*12</f>
        <v>12</v>
      </c>
    </row>
    <row r="14" spans="1:5" ht="27.75" customHeight="1" thickBot="1">
      <c r="A14" s="22">
        <v>6</v>
      </c>
      <c r="B14" s="23" t="s">
        <v>13</v>
      </c>
      <c r="C14" s="24">
        <v>1</v>
      </c>
      <c r="D14" s="25" t="s">
        <v>10</v>
      </c>
      <c r="E14" s="37">
        <f>C14</f>
        <v>1</v>
      </c>
    </row>
    <row r="15" spans="1:5" ht="23.25" customHeight="1" thickBot="1">
      <c r="A15" s="26"/>
      <c r="B15" s="30" t="s">
        <v>24</v>
      </c>
      <c r="C15" s="27"/>
      <c r="D15" s="28"/>
      <c r="E15" s="29">
        <f>E8+E9+E10+E11+E13+E14</f>
        <v>118753</v>
      </c>
    </row>
    <row r="16" spans="1:5" ht="14.25" customHeight="1" thickBot="1">
      <c r="A16" s="17"/>
      <c r="B16" s="16"/>
      <c r="C16" s="19"/>
      <c r="D16" s="20"/>
      <c r="E16" s="21"/>
    </row>
    <row r="17" spans="1:5" ht="14.25" customHeight="1" thickBot="1">
      <c r="A17" s="32"/>
      <c r="B17" s="33"/>
      <c r="C17" s="19" t="s">
        <v>25</v>
      </c>
      <c r="D17" s="20"/>
      <c r="E17" s="38">
        <v>0.23</v>
      </c>
    </row>
    <row r="18" spans="1:5" ht="14.25" customHeight="1" thickBot="1">
      <c r="A18" s="32"/>
      <c r="B18" s="33"/>
      <c r="C18" s="19" t="s">
        <v>27</v>
      </c>
      <c r="D18" s="20"/>
      <c r="E18" s="38">
        <f>E15*E17</f>
        <v>27313.190000000002</v>
      </c>
    </row>
    <row r="19" spans="1:5" ht="14.25" customHeight="1">
      <c r="A19" s="32"/>
      <c r="B19" s="33"/>
      <c r="C19" s="19" t="s">
        <v>26</v>
      </c>
      <c r="D19" s="20"/>
      <c r="E19" s="21">
        <f>E15+E18</f>
        <v>146066.19</v>
      </c>
    </row>
    <row r="20" spans="1:5" ht="14.25" customHeight="1">
      <c r="A20" s="105" t="s">
        <v>17</v>
      </c>
      <c r="B20" s="106"/>
      <c r="C20" s="106"/>
      <c r="D20" s="106"/>
      <c r="E20" s="106"/>
    </row>
    <row r="21" spans="1:5" ht="65.45" customHeight="1">
      <c r="A21" s="109" t="s">
        <v>20</v>
      </c>
      <c r="B21" s="110"/>
      <c r="C21" s="110"/>
      <c r="D21" s="110"/>
      <c r="E21" s="110"/>
    </row>
    <row r="22" spans="1:5" ht="14.25" customHeight="1">
      <c r="A22" s="105" t="s">
        <v>21</v>
      </c>
      <c r="B22" s="106"/>
      <c r="C22" s="106"/>
      <c r="D22" s="106"/>
      <c r="E22" s="106"/>
    </row>
    <row r="23" ht="29.25" customHeight="1"/>
    <row r="24" spans="1:5" ht="25.5" customHeight="1">
      <c r="A24" s="16"/>
      <c r="B24" s="107" t="s">
        <v>11</v>
      </c>
      <c r="C24" s="107"/>
      <c r="D24" s="16"/>
      <c r="E24" s="16"/>
    </row>
    <row r="25" ht="15.75" customHeight="1">
      <c r="B25" s="3" t="s">
        <v>1</v>
      </c>
    </row>
    <row r="26" ht="15.75">
      <c r="A26" s="2"/>
    </row>
    <row r="27" ht="15.75">
      <c r="A27" s="1"/>
    </row>
    <row r="28" spans="1:4" ht="15.75">
      <c r="A28" s="108" t="s">
        <v>8</v>
      </c>
      <c r="B28" s="108"/>
      <c r="C28" s="108"/>
      <c r="D28" s="15"/>
    </row>
    <row r="29" ht="14.25">
      <c r="B29" s="9" t="s">
        <v>5</v>
      </c>
    </row>
  </sheetData>
  <mergeCells count="8">
    <mergeCell ref="B4:E4"/>
    <mergeCell ref="A22:E22"/>
    <mergeCell ref="B24:C24"/>
    <mergeCell ref="A28:C28"/>
    <mergeCell ref="A21:E21"/>
    <mergeCell ref="A20:E20"/>
    <mergeCell ref="A7:E7"/>
    <mergeCell ref="A12:E12"/>
  </mergeCells>
  <printOptions/>
  <pageMargins left="0.54" right="0.26" top="0.7480314960629921" bottom="0.7480314960629921" header="0.2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 topLeftCell="A7">
      <selection activeCell="C18" sqref="C18"/>
    </sheetView>
  </sheetViews>
  <sheetFormatPr defaultColWidth="8.796875" defaultRowHeight="14.25"/>
  <cols>
    <col min="1" max="1" width="4.69921875" style="0" customWidth="1"/>
    <col min="2" max="2" width="24.8984375" style="0" customWidth="1"/>
    <col min="3" max="3" width="10" style="0" customWidth="1"/>
    <col min="4" max="4" width="11.09765625" style="0" customWidth="1"/>
    <col min="5" max="5" width="11.3984375" style="0" customWidth="1"/>
    <col min="6" max="6" width="12.3984375" style="0" customWidth="1"/>
    <col min="7" max="8" width="11" style="0" customWidth="1"/>
    <col min="9" max="9" width="11.09765625" style="0" customWidth="1"/>
    <col min="10" max="10" width="13.59765625" style="0" customWidth="1"/>
  </cols>
  <sheetData>
    <row r="1" spans="2:5" ht="14.25">
      <c r="B1" s="4"/>
      <c r="D1" s="5"/>
      <c r="E1" s="5" t="s">
        <v>12</v>
      </c>
    </row>
    <row r="2" spans="3:4" ht="21.75" customHeight="1">
      <c r="C2" s="12" t="s">
        <v>4</v>
      </c>
      <c r="D2" s="6"/>
    </row>
    <row r="3" spans="2:4" ht="14.25">
      <c r="B3" s="5"/>
      <c r="C3" s="6"/>
      <c r="D3" s="6"/>
    </row>
    <row r="4" spans="2:5" ht="48.75" customHeight="1">
      <c r="B4" s="104" t="s">
        <v>18</v>
      </c>
      <c r="C4" s="104"/>
      <c r="D4" s="104"/>
      <c r="E4" s="104"/>
    </row>
    <row r="5" spans="1:4" ht="16.5" customHeight="1">
      <c r="A5" s="10"/>
      <c r="B5" s="10"/>
      <c r="C5" s="10"/>
      <c r="D5" s="10"/>
    </row>
    <row r="6" spans="1:9" ht="117.75" customHeight="1">
      <c r="A6" s="7" t="s">
        <v>2</v>
      </c>
      <c r="B6" s="7" t="s">
        <v>0</v>
      </c>
      <c r="C6" s="7" t="s">
        <v>32</v>
      </c>
      <c r="D6" s="56" t="s">
        <v>35</v>
      </c>
      <c r="E6" s="7" t="s">
        <v>30</v>
      </c>
      <c r="F6" s="39" t="s">
        <v>33</v>
      </c>
      <c r="G6" s="7" t="s">
        <v>28</v>
      </c>
      <c r="H6" s="56" t="s">
        <v>44</v>
      </c>
      <c r="I6" s="56" t="s">
        <v>34</v>
      </c>
    </row>
    <row r="7" spans="1:9" ht="17.25" customHeight="1">
      <c r="A7" s="7"/>
      <c r="B7" s="7"/>
      <c r="C7" s="40"/>
      <c r="D7" s="40"/>
      <c r="E7" s="41" t="s">
        <v>31</v>
      </c>
      <c r="F7" s="62">
        <v>0.23</v>
      </c>
      <c r="G7" s="41" t="s">
        <v>29</v>
      </c>
      <c r="H7" s="41"/>
      <c r="I7" s="41" t="s">
        <v>36</v>
      </c>
    </row>
    <row r="8" spans="1:9" ht="14.2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3">
        <v>6</v>
      </c>
      <c r="G8" s="43">
        <v>7</v>
      </c>
      <c r="H8" s="43"/>
      <c r="I8" s="42">
        <v>8</v>
      </c>
    </row>
    <row r="9" spans="1:9" ht="17.25" customHeight="1">
      <c r="A9" s="111" t="s">
        <v>39</v>
      </c>
      <c r="B9" s="112"/>
      <c r="C9" s="112"/>
      <c r="D9" s="112"/>
      <c r="E9" s="112"/>
      <c r="F9" s="112"/>
      <c r="G9" s="112"/>
      <c r="H9" s="112"/>
      <c r="I9" s="113"/>
    </row>
    <row r="10" spans="1:10" ht="27" customHeight="1">
      <c r="A10" s="7">
        <v>1</v>
      </c>
      <c r="B10" s="8" t="s">
        <v>3</v>
      </c>
      <c r="C10" s="63"/>
      <c r="D10" s="51">
        <v>250</v>
      </c>
      <c r="E10" s="45">
        <f>ROUND(C10*D10,2)</f>
        <v>0</v>
      </c>
      <c r="F10" s="46">
        <f>ROUND(E10*$F$7,2)</f>
        <v>0</v>
      </c>
      <c r="G10" s="47">
        <f>E10+F10</f>
        <v>0</v>
      </c>
      <c r="H10" s="47">
        <f>E10*24</f>
        <v>0</v>
      </c>
      <c r="I10" s="47">
        <f>G10*24</f>
        <v>0</v>
      </c>
      <c r="J10" s="44"/>
    </row>
    <row r="11" spans="1:9" ht="29.25" customHeight="1">
      <c r="A11" s="7">
        <v>2</v>
      </c>
      <c r="B11" s="8" t="s">
        <v>6</v>
      </c>
      <c r="C11" s="63"/>
      <c r="D11" s="51">
        <v>6300</v>
      </c>
      <c r="E11" s="45">
        <f aca="true" t="shared" si="0" ref="E11:E15">ROUND(C11*D11,2)</f>
        <v>0</v>
      </c>
      <c r="F11" s="46">
        <f aca="true" t="shared" si="1" ref="F11:F18">ROUND(E11*$F$7,2)</f>
        <v>0</v>
      </c>
      <c r="G11" s="47">
        <f aca="true" t="shared" si="2" ref="G11:G13">E11+F11</f>
        <v>0</v>
      </c>
      <c r="H11" s="47"/>
      <c r="I11" s="47">
        <f>G11*24</f>
        <v>0</v>
      </c>
    </row>
    <row r="12" spans="1:9" ht="24" customHeight="1">
      <c r="A12" s="7">
        <v>3</v>
      </c>
      <c r="B12" s="8" t="s">
        <v>7</v>
      </c>
      <c r="C12" s="63"/>
      <c r="D12" s="51">
        <v>2100</v>
      </c>
      <c r="E12" s="45">
        <f t="shared" si="0"/>
        <v>0</v>
      </c>
      <c r="F12" s="46">
        <f t="shared" si="1"/>
        <v>0</v>
      </c>
      <c r="G12" s="47">
        <f t="shared" si="2"/>
        <v>0</v>
      </c>
      <c r="H12" s="47"/>
      <c r="I12" s="47">
        <f>G12*24</f>
        <v>0</v>
      </c>
    </row>
    <row r="13" spans="1:9" ht="28.5" customHeight="1">
      <c r="A13" s="7">
        <v>4</v>
      </c>
      <c r="B13" s="8" t="s">
        <v>9</v>
      </c>
      <c r="C13" s="63"/>
      <c r="D13" s="51">
        <v>20</v>
      </c>
      <c r="E13" s="45">
        <f t="shared" si="0"/>
        <v>0</v>
      </c>
      <c r="F13" s="46">
        <f t="shared" si="1"/>
        <v>0</v>
      </c>
      <c r="G13" s="47">
        <f t="shared" si="2"/>
        <v>0</v>
      </c>
      <c r="H13" s="47"/>
      <c r="I13" s="47">
        <f>G13*24</f>
        <v>0</v>
      </c>
    </row>
    <row r="14" spans="1:9" ht="21" customHeight="1">
      <c r="A14" s="51"/>
      <c r="B14" s="120" t="s">
        <v>40</v>
      </c>
      <c r="C14" s="121"/>
      <c r="D14" s="121"/>
      <c r="E14" s="121"/>
      <c r="F14" s="121"/>
      <c r="G14" s="121"/>
      <c r="H14" s="121"/>
      <c r="I14" s="122"/>
    </row>
    <row r="15" spans="1:9" ht="25.5">
      <c r="A15" s="7">
        <v>5</v>
      </c>
      <c r="B15" s="61" t="s">
        <v>14</v>
      </c>
      <c r="C15" s="63"/>
      <c r="D15" s="48">
        <v>1</v>
      </c>
      <c r="E15" s="49">
        <f t="shared" si="0"/>
        <v>0</v>
      </c>
      <c r="F15" s="46">
        <f t="shared" si="1"/>
        <v>0</v>
      </c>
      <c r="G15" s="47">
        <f>E15+F15</f>
        <v>0</v>
      </c>
      <c r="H15" s="47"/>
      <c r="I15" s="47">
        <f>G15*24</f>
        <v>0</v>
      </c>
    </row>
    <row r="16" spans="1:9" ht="25.5" customHeight="1">
      <c r="A16" s="51"/>
      <c r="B16" s="117" t="s">
        <v>38</v>
      </c>
      <c r="C16" s="118"/>
      <c r="D16" s="118"/>
      <c r="E16" s="118"/>
      <c r="F16" s="118"/>
      <c r="G16" s="119"/>
      <c r="H16" s="57"/>
      <c r="I16" s="50">
        <f>SUM(I10:I15)</f>
        <v>0</v>
      </c>
    </row>
    <row r="17" spans="1:9" ht="19.5" customHeight="1">
      <c r="A17" s="51"/>
      <c r="B17" s="111" t="s">
        <v>37</v>
      </c>
      <c r="C17" s="112"/>
      <c r="D17" s="112"/>
      <c r="E17" s="112"/>
      <c r="F17" s="112"/>
      <c r="G17" s="112"/>
      <c r="H17" s="112"/>
      <c r="I17" s="113"/>
    </row>
    <row r="18" spans="1:9" ht="27.75" customHeight="1">
      <c r="A18" s="7">
        <v>6</v>
      </c>
      <c r="B18" s="8" t="s">
        <v>42</v>
      </c>
      <c r="C18" s="63"/>
      <c r="D18" s="48" t="s">
        <v>10</v>
      </c>
      <c r="E18" s="49">
        <f>C18</f>
        <v>0</v>
      </c>
      <c r="F18" s="46">
        <f t="shared" si="1"/>
        <v>0</v>
      </c>
      <c r="G18" s="47">
        <f>E18+F18</f>
        <v>0</v>
      </c>
      <c r="H18" s="47"/>
      <c r="I18" s="47">
        <f>G18</f>
        <v>0</v>
      </c>
    </row>
    <row r="19" spans="1:9" ht="23.25" customHeight="1">
      <c r="A19" s="7"/>
      <c r="B19" s="114" t="s">
        <v>41</v>
      </c>
      <c r="C19" s="115"/>
      <c r="D19" s="115"/>
      <c r="E19" s="115"/>
      <c r="F19" s="115"/>
      <c r="G19" s="116"/>
      <c r="H19" s="55"/>
      <c r="I19" s="50">
        <f>I10+I11+I12+I13+I15+I18</f>
        <v>0</v>
      </c>
    </row>
    <row r="20" spans="1:5" ht="14.25" customHeight="1">
      <c r="A20" s="34"/>
      <c r="B20" s="36"/>
      <c r="C20" s="19"/>
      <c r="D20" s="20"/>
      <c r="E20" s="21"/>
    </row>
    <row r="21" spans="1:5" ht="14.25" customHeight="1">
      <c r="A21" s="34"/>
      <c r="B21" s="36"/>
      <c r="C21" s="19"/>
      <c r="D21" s="20"/>
      <c r="E21" s="21"/>
    </row>
    <row r="22" spans="1:5" ht="14.25" customHeight="1">
      <c r="A22" s="105" t="s">
        <v>17</v>
      </c>
      <c r="B22" s="106"/>
      <c r="C22" s="106"/>
      <c r="D22" s="106"/>
      <c r="E22" s="106"/>
    </row>
    <row r="23" spans="1:5" ht="72.75" customHeight="1">
      <c r="A23" s="109" t="s">
        <v>20</v>
      </c>
      <c r="B23" s="110"/>
      <c r="C23" s="110"/>
      <c r="D23" s="110"/>
      <c r="E23" s="110"/>
    </row>
    <row r="24" spans="1:5" ht="22.5" customHeight="1">
      <c r="A24" s="105" t="s">
        <v>43</v>
      </c>
      <c r="B24" s="106"/>
      <c r="C24" s="106"/>
      <c r="D24" s="106"/>
      <c r="E24" s="106"/>
    </row>
    <row r="25" ht="29.25" customHeight="1"/>
    <row r="26" spans="1:5" ht="25.5" customHeight="1">
      <c r="A26" s="36"/>
      <c r="B26" s="107" t="s">
        <v>11</v>
      </c>
      <c r="C26" s="107"/>
      <c r="D26" s="36"/>
      <c r="E26" s="36"/>
    </row>
    <row r="27" ht="15.75" customHeight="1">
      <c r="B27" s="3" t="s">
        <v>1</v>
      </c>
    </row>
    <row r="28" ht="15.75">
      <c r="A28" s="2"/>
    </row>
    <row r="29" ht="15.75">
      <c r="A29" s="1"/>
    </row>
    <row r="30" spans="1:4" ht="15.75">
      <c r="A30" s="108" t="s">
        <v>8</v>
      </c>
      <c r="B30" s="108"/>
      <c r="C30" s="108"/>
      <c r="D30" s="35"/>
    </row>
    <row r="31" ht="14.25">
      <c r="B31" s="9" t="s">
        <v>5</v>
      </c>
    </row>
  </sheetData>
  <mergeCells count="11">
    <mergeCell ref="B26:C26"/>
    <mergeCell ref="A30:C30"/>
    <mergeCell ref="B19:G19"/>
    <mergeCell ref="B4:E4"/>
    <mergeCell ref="A22:E22"/>
    <mergeCell ref="A23:E23"/>
    <mergeCell ref="A24:E24"/>
    <mergeCell ref="B16:G16"/>
    <mergeCell ref="B17:I17"/>
    <mergeCell ref="A9:I9"/>
    <mergeCell ref="B14:I14"/>
  </mergeCells>
  <printOptions/>
  <pageMargins left="0.54" right="0.26" top="0.7480314960629921" bottom="0.7480314960629921" header="0.27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 topLeftCell="A1">
      <selection activeCell="H5" sqref="H5"/>
    </sheetView>
  </sheetViews>
  <sheetFormatPr defaultColWidth="8.796875" defaultRowHeight="14.25"/>
  <cols>
    <col min="1" max="1" width="3.69921875" style="0" customWidth="1"/>
    <col min="2" max="2" width="24.69921875" style="0" customWidth="1"/>
    <col min="3" max="3" width="10.3984375" style="0" customWidth="1"/>
    <col min="4" max="4" width="11.19921875" style="0" customWidth="1"/>
    <col min="5" max="5" width="12.59765625" style="0" customWidth="1"/>
    <col min="6" max="6" width="10.69921875" style="0" customWidth="1"/>
    <col min="7" max="7" width="11.69921875" style="0" customWidth="1"/>
    <col min="8" max="8" width="13.59765625" style="0" customWidth="1"/>
  </cols>
  <sheetData>
    <row r="1" spans="1:6" ht="14.25">
      <c r="A1" s="124" t="s">
        <v>61</v>
      </c>
      <c r="B1" s="125"/>
      <c r="C1" s="126"/>
      <c r="D1" s="126"/>
      <c r="E1" s="126"/>
      <c r="F1" s="5"/>
    </row>
    <row r="2" spans="1:6" ht="14.25">
      <c r="A2" s="127" t="s">
        <v>55</v>
      </c>
      <c r="B2" s="127"/>
      <c r="C2" s="128"/>
      <c r="D2" s="126"/>
      <c r="E2" s="126"/>
      <c r="F2" s="5"/>
    </row>
    <row r="3" spans="2:6" ht="21.75" customHeight="1">
      <c r="B3" s="66"/>
      <c r="C3" s="88" t="s">
        <v>62</v>
      </c>
      <c r="D3" s="89"/>
      <c r="E3" s="66"/>
      <c r="F3" s="66"/>
    </row>
    <row r="4" spans="2:4" ht="14.25">
      <c r="B4" s="5"/>
      <c r="C4" s="88" t="s">
        <v>63</v>
      </c>
      <c r="D4" s="6"/>
    </row>
    <row r="5" spans="2:7" ht="34.5" customHeight="1">
      <c r="B5" s="129" t="s">
        <v>18</v>
      </c>
      <c r="C5" s="129"/>
      <c r="D5" s="129"/>
      <c r="E5" s="129"/>
      <c r="F5" s="129"/>
      <c r="G5" s="129"/>
    </row>
    <row r="6" spans="1:7" ht="60" customHeight="1">
      <c r="A6" s="67" t="s">
        <v>2</v>
      </c>
      <c r="B6" s="67" t="s">
        <v>0</v>
      </c>
      <c r="C6" s="67" t="s">
        <v>54</v>
      </c>
      <c r="D6" s="93" t="s">
        <v>60</v>
      </c>
      <c r="E6" s="67" t="s">
        <v>30</v>
      </c>
      <c r="F6" s="65" t="s">
        <v>46</v>
      </c>
      <c r="G6" s="93" t="s">
        <v>47</v>
      </c>
    </row>
    <row r="7" spans="1:8" ht="27" customHeight="1">
      <c r="A7" s="69">
        <v>1</v>
      </c>
      <c r="B7" s="68" t="s">
        <v>3</v>
      </c>
      <c r="C7" s="102"/>
      <c r="D7" s="98">
        <v>250</v>
      </c>
      <c r="E7" s="94">
        <f>ROUND(C7*D7,2)</f>
        <v>0</v>
      </c>
      <c r="F7" s="101">
        <v>24</v>
      </c>
      <c r="G7" s="94">
        <f>E7*F7</f>
        <v>0</v>
      </c>
      <c r="H7" s="44"/>
    </row>
    <row r="8" spans="1:7" ht="29.25" customHeight="1">
      <c r="A8" s="69">
        <v>2</v>
      </c>
      <c r="B8" s="68" t="s">
        <v>48</v>
      </c>
      <c r="C8" s="102"/>
      <c r="D8" s="98">
        <v>6300</v>
      </c>
      <c r="E8" s="94">
        <f aca="true" t="shared" si="0" ref="E8:E10">ROUND(C8*D8,2)</f>
        <v>0</v>
      </c>
      <c r="F8" s="101">
        <v>24</v>
      </c>
      <c r="G8" s="94">
        <f aca="true" t="shared" si="1" ref="G8:G10">E8*F8</f>
        <v>0</v>
      </c>
    </row>
    <row r="9" spans="1:7" ht="27.75" customHeight="1">
      <c r="A9" s="69">
        <v>3</v>
      </c>
      <c r="B9" s="68" t="s">
        <v>49</v>
      </c>
      <c r="C9" s="102"/>
      <c r="D9" s="98">
        <v>2100</v>
      </c>
      <c r="E9" s="94">
        <f t="shared" si="0"/>
        <v>0</v>
      </c>
      <c r="F9" s="101">
        <v>24</v>
      </c>
      <c r="G9" s="94">
        <f t="shared" si="1"/>
        <v>0</v>
      </c>
    </row>
    <row r="10" spans="1:7" ht="32.25" customHeight="1">
      <c r="A10" s="69">
        <v>4</v>
      </c>
      <c r="B10" s="70" t="s">
        <v>9</v>
      </c>
      <c r="C10" s="102"/>
      <c r="D10" s="99">
        <v>20</v>
      </c>
      <c r="E10" s="95">
        <f t="shared" si="0"/>
        <v>0</v>
      </c>
      <c r="F10" s="100">
        <v>24</v>
      </c>
      <c r="G10" s="95">
        <f t="shared" si="1"/>
        <v>0</v>
      </c>
    </row>
    <row r="11" spans="1:7" ht="21.75" customHeight="1">
      <c r="A11" s="60"/>
      <c r="B11" s="71"/>
      <c r="C11" s="72"/>
      <c r="D11" s="73"/>
      <c r="E11" s="71"/>
      <c r="F11" s="71" t="s">
        <v>45</v>
      </c>
      <c r="G11" s="96">
        <f>SUM(G7:G10)</f>
        <v>0</v>
      </c>
    </row>
    <row r="12" spans="1:7" ht="15" customHeight="1">
      <c r="A12" s="64"/>
      <c r="B12" s="74"/>
      <c r="C12" s="75"/>
      <c r="D12" s="76"/>
      <c r="E12" s="75"/>
      <c r="F12" s="75"/>
      <c r="G12" s="77"/>
    </row>
    <row r="13" spans="1:7" ht="53.25" customHeight="1">
      <c r="A13" s="67" t="s">
        <v>2</v>
      </c>
      <c r="B13" s="130" t="s">
        <v>0</v>
      </c>
      <c r="C13" s="131"/>
      <c r="D13" s="132"/>
      <c r="E13" s="67" t="s">
        <v>30</v>
      </c>
      <c r="F13" s="65" t="s">
        <v>46</v>
      </c>
      <c r="G13" s="93" t="s">
        <v>47</v>
      </c>
    </row>
    <row r="14" spans="1:7" ht="25.5" customHeight="1">
      <c r="A14" s="69">
        <v>5</v>
      </c>
      <c r="B14" s="133" t="s">
        <v>14</v>
      </c>
      <c r="C14" s="134"/>
      <c r="D14" s="135"/>
      <c r="E14" s="102"/>
      <c r="F14" s="100">
        <v>24</v>
      </c>
      <c r="G14" s="94">
        <f>E14*F14</f>
        <v>0</v>
      </c>
    </row>
    <row r="15" spans="1:7" ht="27.75" customHeight="1">
      <c r="A15" s="69">
        <v>6</v>
      </c>
      <c r="B15" s="136" t="s">
        <v>42</v>
      </c>
      <c r="C15" s="137"/>
      <c r="D15" s="138"/>
      <c r="E15" s="102"/>
      <c r="F15" s="78" t="s">
        <v>50</v>
      </c>
      <c r="G15" s="94">
        <f>E15</f>
        <v>0</v>
      </c>
    </row>
    <row r="16" spans="1:7" ht="23.25" customHeight="1">
      <c r="A16" s="51"/>
      <c r="B16" s="81"/>
      <c r="C16" s="79"/>
      <c r="D16" s="79"/>
      <c r="E16" s="79"/>
      <c r="F16" s="80" t="s">
        <v>45</v>
      </c>
      <c r="G16" s="92">
        <f>G14+G15</f>
        <v>0</v>
      </c>
    </row>
    <row r="17" spans="1:6" ht="14.25" customHeight="1">
      <c r="A17" s="52"/>
      <c r="B17" s="54"/>
      <c r="C17" s="19"/>
      <c r="D17" s="20"/>
      <c r="E17" s="21"/>
      <c r="F17" s="21"/>
    </row>
    <row r="18" spans="1:8" ht="14.25" customHeight="1">
      <c r="A18" s="58"/>
      <c r="B18" s="59"/>
      <c r="C18" s="19"/>
      <c r="D18" s="20"/>
      <c r="E18" s="66"/>
      <c r="F18" s="97" t="s">
        <v>51</v>
      </c>
      <c r="G18" s="82">
        <f>G11+G16</f>
        <v>0</v>
      </c>
      <c r="H18" s="44"/>
    </row>
    <row r="19" spans="1:7" ht="14.25" customHeight="1">
      <c r="A19" s="58"/>
      <c r="B19" s="59"/>
      <c r="C19" s="19"/>
      <c r="D19" s="20"/>
      <c r="E19" s="66"/>
      <c r="F19" s="83"/>
      <c r="G19" s="84"/>
    </row>
    <row r="20" spans="1:7" ht="18" customHeight="1">
      <c r="A20" s="58"/>
      <c r="B20" s="59"/>
      <c r="C20" s="19"/>
      <c r="D20" s="20"/>
      <c r="E20" s="85" t="s">
        <v>58</v>
      </c>
      <c r="F20" s="103"/>
      <c r="G20" s="86"/>
    </row>
    <row r="21" spans="1:7" ht="14.25" customHeight="1">
      <c r="A21" s="58"/>
      <c r="B21" s="59"/>
      <c r="C21" s="19"/>
      <c r="D21" s="20"/>
      <c r="E21" s="66"/>
      <c r="F21" s="97" t="s">
        <v>52</v>
      </c>
      <c r="G21" s="82">
        <f>G18*F20</f>
        <v>0</v>
      </c>
    </row>
    <row r="22" spans="1:7" ht="14.25" customHeight="1">
      <c r="A22" s="58"/>
      <c r="B22" s="59"/>
      <c r="C22" s="19"/>
      <c r="D22" s="20"/>
      <c r="E22" s="66"/>
      <c r="F22" s="87" t="s">
        <v>53</v>
      </c>
      <c r="G22" s="82">
        <f>G18*1.23</f>
        <v>0</v>
      </c>
    </row>
    <row r="23" spans="1:6" ht="14.25" customHeight="1">
      <c r="A23" s="52"/>
      <c r="B23" s="54"/>
      <c r="C23" s="19"/>
      <c r="D23" s="20"/>
      <c r="E23" s="21"/>
      <c r="F23" s="21"/>
    </row>
    <row r="24" spans="1:9" ht="66" customHeight="1">
      <c r="A24" s="139" t="s">
        <v>59</v>
      </c>
      <c r="B24" s="139"/>
      <c r="C24" s="139"/>
      <c r="D24" s="139"/>
      <c r="E24" s="139"/>
      <c r="F24" s="139"/>
      <c r="G24" s="139"/>
      <c r="I24" s="66"/>
    </row>
    <row r="25" spans="4:9" ht="22.5" customHeight="1">
      <c r="D25" s="107" t="s">
        <v>57</v>
      </c>
      <c r="E25" s="107"/>
      <c r="F25" s="107"/>
      <c r="G25" s="107"/>
      <c r="I25" s="66"/>
    </row>
    <row r="26" spans="1:9" ht="15.75" customHeight="1">
      <c r="A26" s="54"/>
      <c r="D26" s="90" t="s">
        <v>1</v>
      </c>
      <c r="I26" s="66"/>
    </row>
    <row r="27" spans="1:4" ht="15.75">
      <c r="A27" s="123" t="s">
        <v>8</v>
      </c>
      <c r="B27" s="123"/>
      <c r="C27" s="123"/>
      <c r="D27" s="53"/>
    </row>
    <row r="28" ht="14.25">
      <c r="B28" s="91" t="s">
        <v>56</v>
      </c>
    </row>
  </sheetData>
  <mergeCells count="9">
    <mergeCell ref="A27:C27"/>
    <mergeCell ref="A1:E1"/>
    <mergeCell ref="A2:E2"/>
    <mergeCell ref="D25:G25"/>
    <mergeCell ref="B5:G5"/>
    <mergeCell ref="B13:D13"/>
    <mergeCell ref="B14:D14"/>
    <mergeCell ref="B15:D15"/>
    <mergeCell ref="A24:G24"/>
  </mergeCells>
  <printOptions/>
  <pageMargins left="0.54" right="0.26" top="0.7480314960629921" bottom="0.7480314960629921" header="0.27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Gwiazda Marta</cp:lastModifiedBy>
  <cp:lastPrinted>2019-02-05T10:38:11Z</cp:lastPrinted>
  <dcterms:created xsi:type="dcterms:W3CDTF">2013-12-02T16:31:14Z</dcterms:created>
  <dcterms:modified xsi:type="dcterms:W3CDTF">2019-02-18T10:40:38Z</dcterms:modified>
  <cp:category/>
  <cp:version/>
  <cp:contentType/>
  <cp:contentStatus/>
</cp:coreProperties>
</file>